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<sst xmlns="http://schemas.openxmlformats.org/spreadsheetml/2006/main" count="42" uniqueCount="37">
  <si>
    <t>Field of View vs. Pixels</t>
  </si>
  <si>
    <t>field of view:</t>
  </si>
  <si>
    <t>focal length</t>
  </si>
  <si>
    <t>fx</t>
  </si>
  <si>
    <t>mm</t>
  </si>
  <si>
    <t>image width</t>
  </si>
  <si>
    <t>w</t>
  </si>
  <si>
    <t>pixels</t>
  </si>
  <si>
    <t>field of view</t>
  </si>
  <si>
    <t>FOVx</t>
  </si>
  <si>
    <t>radians</t>
  </si>
  <si>
    <t>Disparity vs. Depth</t>
  </si>
  <si>
    <t>base offset</t>
  </si>
  <si>
    <t>b</t>
  </si>
  <si>
    <t>disparity</t>
  </si>
  <si>
    <t>d</t>
  </si>
  <si>
    <t>Depth</t>
  </si>
  <si>
    <t>D</t>
  </si>
  <si>
    <t>Depth Error vs. Turning speed</t>
  </si>
  <si>
    <t>frame rate</t>
  </si>
  <si>
    <t>R</t>
  </si>
  <si>
    <t>f/s</t>
  </si>
  <si>
    <t>turning speed</t>
  </si>
  <si>
    <t>θ</t>
  </si>
  <si>
    <t>rad/s</t>
  </si>
  <si>
    <t>image shift angle</t>
  </si>
  <si>
    <t>α</t>
  </si>
  <si>
    <t>rad</t>
  </si>
  <si>
    <t>image shift pixels</t>
  </si>
  <si>
    <t>s</t>
  </si>
  <si>
    <t>Disparity</t>
  </si>
  <si>
    <t>[mm]</t>
  </si>
  <si>
    <t>[pix]</t>
  </si>
  <si>
    <t>[+mm]</t>
  </si>
  <si>
    <t>[-mm]</t>
  </si>
  <si>
    <t>[+%]</t>
  </si>
  <si>
    <t>[-%]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</si>
</sst>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0.0"/>
    <numFmt numFmtId="167" formatCode="0.0%"/>
  </numFmts>
  <fonts count="7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3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  <cellStyle name="Result2" xfId="21"/>
    <cellStyle name="Heading" xfId="22"/>
    <cellStyle name="Heading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2</xdr:col>
      <xdr:colOff>704850</xdr:colOff>
      <xdr:row>6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52475"/>
          <a:ext cx="14573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19050</xdr:colOff>
      <xdr:row>7</xdr:row>
      <xdr:rowOff>9525</xdr:rowOff>
    </xdr:from>
    <xdr:to>
      <xdr:col>2</xdr:col>
      <xdr:colOff>714375</xdr:colOff>
      <xdr:row>9</xdr:row>
      <xdr:rowOff>133350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209675"/>
          <a:ext cx="14668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28575</xdr:colOff>
      <xdr:row>13</xdr:row>
      <xdr:rowOff>9525</xdr:rowOff>
    </xdr:from>
    <xdr:to>
      <xdr:col>4</xdr:col>
      <xdr:colOff>590550</xdr:colOff>
      <xdr:row>19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247900"/>
          <a:ext cx="27146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10.28125" defaultRowHeight="12.75"/>
  <cols>
    <col min="1" max="1" width="5.57421875" style="0" customWidth="1"/>
    <col min="2" max="2" width="11.57421875" style="0" customWidth="1"/>
    <col min="3" max="3" width="11.421875" style="0" customWidth="1"/>
    <col min="4" max="4" width="9.28125" style="0" customWidth="1"/>
    <col min="5" max="5" width="12.8515625" style="0" customWidth="1"/>
    <col min="6" max="6" width="11.57421875" style="0" customWidth="1"/>
    <col min="7" max="7" width="11.57421875" style="1" customWidth="1"/>
    <col min="8" max="8" width="6.28125" style="2" customWidth="1"/>
    <col min="9" max="9" width="6.7109375" style="0" customWidth="1"/>
    <col min="10" max="10" width="11.57421875" style="2" customWidth="1"/>
    <col min="11" max="16384" width="11.57421875" style="0" customWidth="1"/>
  </cols>
  <sheetData>
    <row r="1" spans="7:10" ht="12.75">
      <c r="G1"/>
      <c r="H1"/>
      <c r="J1"/>
    </row>
    <row r="2" spans="2:10" ht="18">
      <c r="B2" s="3" t="s">
        <v>0</v>
      </c>
      <c r="G2"/>
      <c r="H2"/>
      <c r="J2"/>
    </row>
    <row r="3" spans="7:10" ht="12.75">
      <c r="G3"/>
      <c r="H3"/>
      <c r="J3"/>
    </row>
    <row r="4" spans="2:10" ht="12.75">
      <c r="B4" t="s">
        <v>1</v>
      </c>
      <c r="G4" s="1" t="s">
        <v>2</v>
      </c>
      <c r="H4" s="2" t="s">
        <v>3</v>
      </c>
      <c r="I4" s="4">
        <v>700</v>
      </c>
      <c r="J4" s="2" t="s">
        <v>4</v>
      </c>
    </row>
    <row r="5" spans="7:10" ht="12.75">
      <c r="G5" s="1" t="s">
        <v>5</v>
      </c>
      <c r="H5" s="2" t="s">
        <v>6</v>
      </c>
      <c r="I5">
        <v>10</v>
      </c>
      <c r="J5" s="2" t="s">
        <v>7</v>
      </c>
    </row>
    <row r="7" spans="5:10" ht="12.75">
      <c r="E7" s="5"/>
      <c r="G7" s="1" t="s">
        <v>8</v>
      </c>
      <c r="H7" s="2" t="s">
        <v>9</v>
      </c>
      <c r="I7" s="6">
        <f>2*ATAN(I5/2/I4)</f>
        <v>0.0142854713388268</v>
      </c>
      <c r="J7" s="2" t="s">
        <v>10</v>
      </c>
    </row>
    <row r="11" spans="1:11" ht="12.75">
      <c r="A11" s="7"/>
      <c r="B11" s="7"/>
      <c r="C11" s="7"/>
      <c r="D11" s="7"/>
      <c r="E11" s="7"/>
      <c r="F11" s="7"/>
      <c r="G11" s="8"/>
      <c r="H11" s="9"/>
      <c r="I11" s="7"/>
      <c r="J11" s="9"/>
      <c r="K11" s="7"/>
    </row>
    <row r="13" ht="18">
      <c r="B13" s="3" t="s">
        <v>11</v>
      </c>
    </row>
    <row r="15" spans="7:10" ht="12.75">
      <c r="G15" s="1" t="s">
        <v>12</v>
      </c>
      <c r="H15" s="2" t="s">
        <v>13</v>
      </c>
      <c r="I15" s="4">
        <v>60</v>
      </c>
      <c r="J15" s="2" t="s">
        <v>4</v>
      </c>
    </row>
    <row r="16" spans="7:10" ht="12.75">
      <c r="G16" s="1" t="s">
        <v>14</v>
      </c>
      <c r="H16" s="2" t="s">
        <v>15</v>
      </c>
      <c r="I16">
        <v>10</v>
      </c>
      <c r="J16" s="2" t="s">
        <v>7</v>
      </c>
    </row>
    <row r="18" spans="7:10" ht="12.75">
      <c r="G18" s="1" t="s">
        <v>16</v>
      </c>
      <c r="H18" s="2" t="s">
        <v>17</v>
      </c>
      <c r="I18" s="6">
        <f>I15*I4/I16</f>
        <v>4200</v>
      </c>
      <c r="J18" s="2" t="s">
        <v>4</v>
      </c>
    </row>
    <row r="22" spans="1:11" ht="12.75">
      <c r="A22" s="7"/>
      <c r="B22" s="7"/>
      <c r="C22" s="7"/>
      <c r="D22" s="7"/>
      <c r="E22" s="7"/>
      <c r="F22" s="7"/>
      <c r="G22" s="8"/>
      <c r="H22" s="9"/>
      <c r="I22" s="7"/>
      <c r="J22" s="9"/>
      <c r="K22" s="7"/>
    </row>
    <row r="24" ht="18">
      <c r="B24" s="3" t="s">
        <v>18</v>
      </c>
    </row>
    <row r="25" spans="7:10" ht="12.75">
      <c r="G25" s="1" t="s">
        <v>19</v>
      </c>
      <c r="H25" s="2" t="s">
        <v>20</v>
      </c>
      <c r="I25">
        <v>30</v>
      </c>
      <c r="J25" s="2" t="s">
        <v>21</v>
      </c>
    </row>
    <row r="26" spans="7:10" ht="12.75">
      <c r="G26" s="1" t="s">
        <v>22</v>
      </c>
      <c r="H26" s="10" t="s">
        <v>23</v>
      </c>
      <c r="I26">
        <v>0.4</v>
      </c>
      <c r="J26" s="2" t="s">
        <v>24</v>
      </c>
    </row>
    <row r="27" spans="7:10" ht="12.75">
      <c r="G27" s="1" t="s">
        <v>25</v>
      </c>
      <c r="H27" s="10" t="s">
        <v>26</v>
      </c>
      <c r="I27" s="6">
        <f>I26/I25</f>
        <v>0.013333333333333334</v>
      </c>
      <c r="J27" s="2" t="s">
        <v>27</v>
      </c>
    </row>
    <row r="28" spans="7:10" ht="12.75">
      <c r="G28" s="1" t="s">
        <v>28</v>
      </c>
      <c r="H28" s="2" t="s">
        <v>29</v>
      </c>
      <c r="I28" s="6">
        <f>TAN(I27/2)*2*I4</f>
        <v>9.33347160739648</v>
      </c>
      <c r="J28" s="2" t="s">
        <v>7</v>
      </c>
    </row>
    <row r="29" spans="4:10" ht="12.75">
      <c r="D29" s="2"/>
      <c r="F29" s="2"/>
      <c r="G29"/>
      <c r="H29"/>
      <c r="J29"/>
    </row>
    <row r="30" spans="2:7" s="2" customFormat="1" ht="12.75">
      <c r="B30" s="11" t="s">
        <v>16</v>
      </c>
      <c r="C30" s="12" t="s">
        <v>30</v>
      </c>
      <c r="D30" s="13">
        <f>CONCATENATE(TEXT(I28,"#.#"),"-pixel shift depth error")</f>
        <v>0</v>
      </c>
      <c r="E30" s="13"/>
      <c r="F30" s="13"/>
      <c r="G30" s="13"/>
    </row>
    <row r="31" spans="2:11" s="2" customFormat="1" ht="12.75">
      <c r="B31" s="14" t="s">
        <v>31</v>
      </c>
      <c r="C31" s="15" t="s">
        <v>32</v>
      </c>
      <c r="D31" s="16" t="s">
        <v>33</v>
      </c>
      <c r="E31" s="17" t="s">
        <v>34</v>
      </c>
      <c r="F31" s="16" t="s">
        <v>35</v>
      </c>
      <c r="G31" s="15" t="s">
        <v>36</v>
      </c>
      <c r="K31"/>
    </row>
    <row r="32" spans="2:11" s="2" customFormat="1" ht="12.75">
      <c r="B32" s="18">
        <v>100</v>
      </c>
      <c r="C32" s="19">
        <f aca="true" t="shared" si="0" ref="C32:C35">$I$15*$I$4/B32</f>
        <v>420</v>
      </c>
      <c r="D32" s="20">
        <f aca="true" t="shared" si="1" ref="D32:D35">B32-$I$15*$I$4/(C32+$I$28)</f>
        <v>2.173944550014369</v>
      </c>
      <c r="E32" s="21">
        <f aca="true" t="shared" si="2" ref="E32:E35">$I$15*$I$4/(C32-$I$28)-B32</f>
        <v>2.2727617086127623</v>
      </c>
      <c r="F32" s="22">
        <f aca="true" t="shared" si="3" ref="F32:F35">D32/B32</f>
        <v>0.021739445500143686</v>
      </c>
      <c r="G32" s="23">
        <f aca="true" t="shared" si="4" ref="G32:G35">E32/B32</f>
        <v>0.022727617086127624</v>
      </c>
      <c r="K32"/>
    </row>
    <row r="33" spans="2:11" s="2" customFormat="1" ht="12.75">
      <c r="B33" s="18">
        <v>1000</v>
      </c>
      <c r="C33" s="19">
        <f t="shared" si="0"/>
        <v>42</v>
      </c>
      <c r="D33" s="20">
        <f t="shared" si="1"/>
        <v>181.82038570817497</v>
      </c>
      <c r="E33" s="21">
        <f t="shared" si="2"/>
        <v>285.71972801094444</v>
      </c>
      <c r="F33" s="22">
        <f t="shared" si="3"/>
        <v>0.18182038570817496</v>
      </c>
      <c r="G33" s="23">
        <f t="shared" si="4"/>
        <v>0.2857197280109444</v>
      </c>
      <c r="K33"/>
    </row>
    <row r="34" spans="2:11" s="2" customFormat="1" ht="12.75">
      <c r="B34" s="18">
        <v>3000</v>
      </c>
      <c r="C34" s="19">
        <f t="shared" si="0"/>
        <v>14</v>
      </c>
      <c r="D34" s="20">
        <f t="shared" si="1"/>
        <v>1200.0106667930881</v>
      </c>
      <c r="E34" s="21">
        <f t="shared" si="2"/>
        <v>6000.266679309245</v>
      </c>
      <c r="F34" s="22">
        <f t="shared" si="3"/>
        <v>0.40000355559769607</v>
      </c>
      <c r="G34" s="23">
        <f t="shared" si="4"/>
        <v>2.0000888931030816</v>
      </c>
      <c r="K34"/>
    </row>
    <row r="35" spans="2:11" s="2" customFormat="1" ht="12.75">
      <c r="B35" s="24">
        <v>5000</v>
      </c>
      <c r="C35" s="25">
        <f t="shared" si="0"/>
        <v>8.4</v>
      </c>
      <c r="D35" s="26">
        <f t="shared" si="1"/>
        <v>2631.597414773419</v>
      </c>
      <c r="E35" s="27">
        <f t="shared" si="2"/>
        <v>-49993.33420235576</v>
      </c>
      <c r="F35" s="28">
        <f t="shared" si="3"/>
        <v>0.5263194829546838</v>
      </c>
      <c r="G35" s="29">
        <f t="shared" si="4"/>
        <v>-9.998666840471152</v>
      </c>
      <c r="K35"/>
    </row>
  </sheetData>
  <sheetProtection selectLockedCells="1" selectUnlockedCells="1"/>
  <mergeCells count="1">
    <mergeCell ref="D30:G30"/>
  </mergeCells>
  <printOptions/>
  <pageMargins left="0.7875" right="0.7875" top="1.025" bottom="1.025" header="0.7875" footer="0.7875"/>
  <pageSetup firstPageNumber="1" useFirstPageNumber="1" horizontalDpi="300" verticalDpi="300" orientation="landscape" paperSize="8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2017-07-16T04:18:47Z</dcterms:created>
  <dcterms:modified xsi:type="dcterms:W3CDTF">2017-12-31T04:14:51Z</dcterms:modified>
  <cp:category/>
  <cp:version/>
  <cp:contentType/>
  <cp:contentStatus/>
  <cp:revision>19</cp:revision>
</cp:coreProperties>
</file>